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C:\1 Contabilidad\3 ORGANO DE FISCALIZACION SUPERIOR\CUENTA PUBLICA\2018\4to. Trmiestre Digital\"/>
    </mc:Choice>
  </mc:AlternateContent>
  <xr:revisionPtr revIDLastSave="0" documentId="10_ncr:100000_{68AB686E-815B-46C7-9EDE-FEDE5651FE5B}" xr6:coauthVersionLast="31" xr6:coauthVersionMax="31" xr10:uidLastSave="{00000000-0000-0000-0000-000000000000}"/>
  <bookViews>
    <workbookView xWindow="0" yWindow="0" windowWidth="14400" windowHeight="12270" xr2:uid="{00000000-000D-0000-FFFF-FFFF00000000}"/>
  </bookViews>
  <sheets>
    <sheet name="IR" sheetId="5" r:id="rId1"/>
    <sheet name="Instructivo_IR" sheetId="6" r:id="rId2"/>
    <sheet name="MIR FIDOC" sheetId="8" r:id="rId3"/>
  </sheets>
  <definedNames>
    <definedName name="_xlnm.Print_Area" localSheetId="0">IR!$A$1:$S$11</definedName>
    <definedName name="_xlnm.Print_Area" localSheetId="2">'MIR FIDOC'!$A$3:$N$17</definedName>
  </definedNames>
  <calcPr calcId="179017"/>
</workbook>
</file>

<file path=xl/calcChain.xml><?xml version="1.0" encoding="utf-8"?>
<calcChain xmlns="http://schemas.openxmlformats.org/spreadsheetml/2006/main">
  <c r="AD18" i="8" l="1"/>
  <c r="AC18" i="8"/>
  <c r="AB18" i="8"/>
  <c r="AA18" i="8"/>
  <c r="Z18" i="8"/>
  <c r="Y18" i="8"/>
  <c r="X18" i="8"/>
  <c r="W18" i="8"/>
  <c r="V18" i="8"/>
  <c r="U18" i="8"/>
  <c r="T18" i="8"/>
  <c r="S18" i="8"/>
  <c r="M14" i="8"/>
  <c r="L11" i="8" s="1"/>
  <c r="M10" i="8"/>
  <c r="M9" i="8"/>
  <c r="L8" i="8" s="1"/>
  <c r="L18" i="8" s="1"/>
  <c r="M18" i="8" l="1"/>
  <c r="Q7" i="5" l="1"/>
  <c r="Q6" i="5"/>
  <c r="F10" i="5"/>
  <c r="G10" i="5"/>
  <c r="H10" i="5"/>
  <c r="I10" i="5"/>
  <c r="E10" i="5"/>
  <c r="Q5" i="5" l="1"/>
</calcChain>
</file>

<file path=xl/sharedStrings.xml><?xml version="1.0" encoding="utf-8"?>
<sst xmlns="http://schemas.openxmlformats.org/spreadsheetml/2006/main" count="205" uniqueCount="164">
  <si>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</si>
  <si>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</si>
  <si>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</si>
  <si>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</si>
  <si>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</si>
  <si>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</si>
  <si>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</si>
  <si>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</si>
  <si>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</si>
  <si>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</si>
  <si>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</si>
  <si>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</si>
  <si>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</si>
  <si>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</si>
  <si>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</si>
  <si>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</si>
  <si>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</si>
  <si>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</si>
  <si>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</si>
  <si>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</si>
  <si>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</si>
  <si>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</si>
  <si>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</si>
  <si>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</si>
  <si>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</si>
  <si>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</si>
  <si>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</si>
  <si>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</si>
  <si>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</si>
  <si>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</si>
  <si>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</si>
  <si>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</si>
  <si>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</si>
  <si>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</si>
  <si>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</si>
  <si>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</si>
  <si>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</si>
  <si>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</si>
  <si>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</si>
  <si>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</si>
  <si>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</si>
  <si>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</si>
  <si>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FIDOC</t>
  </si>
  <si>
    <t>E1</t>
  </si>
  <si>
    <t>K2</t>
  </si>
  <si>
    <t>E3</t>
  </si>
  <si>
    <t>MUNICIPAL</t>
  </si>
  <si>
    <t>SI</t>
  </si>
  <si>
    <t>Porcentaje de asambleas realizadas</t>
  </si>
  <si>
    <t>Porcentaje de acuerdos concluidos</t>
  </si>
  <si>
    <t>Porcentaje anual de cobranza de cartera vencida</t>
  </si>
  <si>
    <t xml:space="preserve"> =( Núm. de asambleas realizadas / núm. de asambleas programadas) * 100</t>
  </si>
  <si>
    <t>(Acuerdos  de coordinación para la gestión de obras de pavimentación concluidos satisfactoriamente/Acuerdos  de coordinación para la gestión de obras de pavimentación)*100</t>
  </si>
  <si>
    <t>(Recaudación de cartera vencida / Monto programado de la cartera vencida a  recuperar en el año de las obras públicas ejecutadas)*100</t>
  </si>
  <si>
    <t>Participación social para promover pavimentación de calles</t>
  </si>
  <si>
    <t>2  Desarrollo Social</t>
  </si>
  <si>
    <t>FIN</t>
  </si>
  <si>
    <t>Resumen narrativo</t>
  </si>
  <si>
    <t>Indicadores</t>
  </si>
  <si>
    <t>Indicador</t>
  </si>
  <si>
    <t>mide</t>
  </si>
  <si>
    <t>Metas</t>
  </si>
  <si>
    <t>Medios de verificación</t>
  </si>
  <si>
    <t>Supuestos</t>
  </si>
  <si>
    <t>PRESUPUESTO ASIGNADO AL COMPONENTE</t>
  </si>
  <si>
    <t>PRESUPUESTO ASIGNADO A LA ACTIVIDAD</t>
  </si>
  <si>
    <t>DIRECCIÓN RESPONSABLE</t>
  </si>
  <si>
    <t>VINCULACIÓN INTERDEPARTAMENTAL</t>
  </si>
  <si>
    <t>FECHA DE INICIO DE COMPONENTE</t>
  </si>
  <si>
    <t>FECHA DE INICIO DE ACTIVIDAD</t>
  </si>
  <si>
    <t>PROGRAMA PRESUPUESTARIO</t>
  </si>
  <si>
    <t>ENERO</t>
  </si>
  <si>
    <t>FEBRERO</t>
  </si>
  <si>
    <t>MARZO</t>
  </si>
  <si>
    <t>ABRIL</t>
  </si>
  <si>
    <t>MAYO</t>
  </si>
  <si>
    <t>JUNIO</t>
  </si>
  <si>
    <t>JULIO</t>
  </si>
  <si>
    <t>AGOSTO</t>
  </si>
  <si>
    <t>SEPTIEMBRE</t>
  </si>
  <si>
    <t>OCTUBRE</t>
  </si>
  <si>
    <t>NOVIEMBRE</t>
  </si>
  <si>
    <t>DICIEMBRE</t>
  </si>
  <si>
    <t>Fin</t>
  </si>
  <si>
    <t>Atender las carencias sociales de la población que se concentra en las 
zonas de atención prioritarias urbanas.Realizando acciones de pavimentación priorizando las calles que dan acceso al equipamiento, espacios públicos y servicios 2.3.1</t>
  </si>
  <si>
    <t xml:space="preserve"> “Porcentaje de hogares atendidos con infraestructura básica en las zonas de actuación la vertiente de infraestructura para el hábitat”</t>
  </si>
  <si>
    <t xml:space="preserve"> = (hogares atendidos con infraestructura básica en las zonas de actuación /hogares por atender con infraestructura básica en las zonas de actuación)*100</t>
  </si>
  <si>
    <t>Anual</t>
  </si>
  <si>
    <t>Eficacia</t>
  </si>
  <si>
    <t>Impacto</t>
  </si>
  <si>
    <t>Creciente</t>
  </si>
  <si>
    <t>Consejo Nacional de Evaluación de la Politica de Desarrollo Social (CONEVAL)</t>
  </si>
  <si>
    <t>Presupuesto suficiente para inversión en infraestructura en las zonas de actuación y atención prioritarias.</t>
  </si>
  <si>
    <t>Propósito</t>
  </si>
  <si>
    <t>Las colonias regulares del Municipio de León, Gto. cuentan con suficiente infraestructura vial.</t>
  </si>
  <si>
    <t>Porcentaje de vialidades en colonias regulares de alta vulnerabilidad.</t>
  </si>
  <si>
    <t>=(Total de metros cuadrados  de tramos de calles contratadas  / Total de metros cuadrados de tramos de calles propuestas a contratar ) *100</t>
  </si>
  <si>
    <t>Resultado</t>
  </si>
  <si>
    <t>Informe anual del gobierno municipal.</t>
  </si>
  <si>
    <t xml:space="preserve">Se cuenta con suficiente Inversión presupuestal. </t>
  </si>
  <si>
    <t>Componente 1</t>
  </si>
  <si>
    <t>Se ha logrado con la pavimentación de tramos de calles que la población marginada cuente con un mejor nivel de vida para sus familias.</t>
  </si>
  <si>
    <t>Porcentaje de tramos de calles contratadas para pavimentar  en zonas marginadas.</t>
  </si>
  <si>
    <t>=(Total de tramos de calles contratadas  / total de tramos de calles propuestas a contratar ) *100</t>
  </si>
  <si>
    <t xml:space="preserve">Se cuenta con sufuciente Inversión presupuestal. </t>
  </si>
  <si>
    <t>Actividad 1.1</t>
  </si>
  <si>
    <t>Generación de circuitos y tramos de calles pavimentadas que conectan a servicios públicos, para la consolidación y regularización de asentamientos humanos en zonas marginadas.</t>
  </si>
  <si>
    <t>Porcentaje de metros cuadrados de tramo de calles contratadas  para conectar circuitos y ramales.</t>
  </si>
  <si>
    <t xml:space="preserve"> =  (metros cuadrados de tramos de calles  programadas para contratar en conecciones de circuitos y ramales / metros cuadrados de tramos de  calles contratadas con presupuesto asignado para conectar circuitos y ramales) *100</t>
  </si>
  <si>
    <t>SISPBR(reporte de contrato integral generado en el sistema opergob del municipio de león.)</t>
  </si>
  <si>
    <t>Actividad 1.2</t>
  </si>
  <si>
    <t>Aplicación de los programas de atención a las familias inmigrantes y de población marginada, para pavimentar sus tramos de calles.</t>
  </si>
  <si>
    <t>Porcentaje de metros cuadrados de tramos de calles contratadas en el año.</t>
  </si>
  <si>
    <t xml:space="preserve"> =((Total de metros cuadrados  de tramos de calles contratadas en el año actual/ Total de metros cuadrados  de tramos de calles contratadas en el año anterior) * 100</t>
  </si>
  <si>
    <t xml:space="preserve">Economía </t>
  </si>
  <si>
    <t>Contratos de obra FIDOC</t>
  </si>
  <si>
    <t>Se cuenta con sufuciente Inversión presupuestal y participación ciudadana.</t>
  </si>
  <si>
    <t>Componente 2</t>
  </si>
  <si>
    <t>Programas de participación social para la pavimentación de calles difundidos.</t>
  </si>
  <si>
    <t>Número de difusión de programas Fidoc en zonas de alta vulnerabilidad con eventos de difusión</t>
  </si>
  <si>
    <t>=(Número de eventos de difusión de  los programas de pavimentación  / el nümero de zonas de alta vulnerabilidad atendidas) *100</t>
  </si>
  <si>
    <t>Trimestral</t>
  </si>
  <si>
    <t>Productos</t>
  </si>
  <si>
    <t>Reporte de implementación de estrategias de difusión. Área responsable: Jefatura de Comunicación.</t>
  </si>
  <si>
    <t>Los habitantes de las zonas de alta vulnerabilidad hacen uso de los servicios del Fideicomiso de Obras por Cooperación.</t>
  </si>
  <si>
    <t>Actividad 2.1</t>
  </si>
  <si>
    <t>Integración de  la estructura de participación social a través  de la organización y convocatoria de los ciudadanos para gestionar la pavimentación de las calles.</t>
  </si>
  <si>
    <t>Porcentaje de asambleas realizadas  para generar la participación social en la pavimentación de calles.</t>
  </si>
  <si>
    <t>Eficiencia</t>
  </si>
  <si>
    <t>Procesos</t>
  </si>
  <si>
    <t>Reporte de asambleas realizadas (anuencia, motivación, de costo y arranque de obra).</t>
  </si>
  <si>
    <t>Se cuenta con suficiente participación ciudadana .</t>
  </si>
  <si>
    <t>Actividad 2.2</t>
  </si>
  <si>
    <t>Generación de mejores estrategias de coordinación entre dependencias, para resolver la problemática al momento de ejecutar la obra y atender la gestión social de los ciudadanos en las pavimentaciones de las calles.</t>
  </si>
  <si>
    <t>Porcentaje de acuerdos concluidos satisfactoriamente</t>
  </si>
  <si>
    <t>Carpetas de acuerdos.</t>
  </si>
  <si>
    <t>Se cuenta con suficiente participación de las dependencias en la generación de las estrategias .</t>
  </si>
  <si>
    <t>Dirección General de Obras Públicas, Sapal, Implan, Desarrollo Urbano, Medio Ambiente, Dirección General de Desarrollo Humano Y CFE</t>
  </si>
  <si>
    <t>Actividad 2.3</t>
  </si>
  <si>
    <t>Gestión de adeudos en  las aportaciones  provenientes de los cooperadores en obras de pavimentación por cooperación, de acuerdo a los programas del Fidoc.</t>
  </si>
  <si>
    <t>Porcentaje anual de cobranza de la cartera vencida</t>
  </si>
  <si>
    <t>Mensual</t>
  </si>
  <si>
    <t>Reporte mensual de ingresos</t>
  </si>
  <si>
    <t>Respuesta positiva de los cooperadores en gestión de cobranza</t>
  </si>
  <si>
    <t>Componente 3</t>
  </si>
  <si>
    <t>Se ha adecuado la planeación en el desarrollo urbano para población de bajos recursos.</t>
  </si>
  <si>
    <t>Núm. de entidades participantes en el año que se informa / el núm. de entidades participantes del año anterior</t>
  </si>
  <si>
    <t>creciente</t>
  </si>
  <si>
    <t>Carpeta de evidencias.</t>
  </si>
  <si>
    <t>Participación proactiva de la ciudadania de las dependencias.</t>
  </si>
  <si>
    <t>IMPLAN Y DESARROLLO URBANO</t>
  </si>
  <si>
    <t>Actividad 3.1</t>
  </si>
  <si>
    <t>Generación de las estrategias y programas para lograr un crecimiento ordenado de la ciudad.</t>
  </si>
  <si>
    <t>Programa  aplicado.</t>
  </si>
  <si>
    <t>Informe de gobierno</t>
  </si>
  <si>
    <t>Proactiva participación de las dependencias/personal capacitado con experiencia en el área para su aplicación.</t>
  </si>
  <si>
    <t>Actividad 3.2</t>
  </si>
  <si>
    <t>Articulación de los  sistemas de planeacion y operación de obras de pavimentación para grupos marginados.</t>
  </si>
  <si>
    <t>Se establece un sistema integral entre dependencias para el mejoramiento del El Programa Municipal de Desarrollo Urbano y Ordenamiento Ecológico y Territorial de León, Gto., para desarrollar áreas de crecimiento de asentamientos humanos para la población de grupos marginados.</t>
  </si>
  <si>
    <t>Sistema desarrollado.</t>
  </si>
  <si>
    <t>PMDUOET (IMPLAN)</t>
  </si>
  <si>
    <t>Proactividad de las dependencias involucradas</t>
  </si>
  <si>
    <t>MIR</t>
  </si>
  <si>
    <t>Fideicomiso de Obras por Cooperación
INDICADORES DE RESULTADOS
DEL 01 DE ENERO AL 31 DE DICIEMBRE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</si>
</sst>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21"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b/>
      <sz val="8"/>
      <color theme="1"/>
      <name val="Arial"/>
      <family val="2"/>
    </font>
    <font>
      <sz val="22"/>
      <color theme="1"/>
      <name val="Calibri"/>
      <family val="2"/>
      <scheme val="minor"/>
    </font>
    <font>
      <sz val="15"/>
      <color theme="1"/>
      <name val="Calibri"/>
      <family val="2"/>
      <scheme val="minor"/>
    </font>
    <font>
      <b/>
      <sz val="15"/>
      <color theme="1"/>
      <name val="Calibri"/>
      <family val="2"/>
      <scheme val="minor"/>
    </font>
    <font>
      <b/>
      <sz val="12"/>
      <color theme="1"/>
      <name val="Calibri"/>
      <family val="2"/>
      <scheme val="minor"/>
    </font>
    <font>
      <b/>
      <sz val="15"/>
      <color theme="0"/>
      <name val="Calibri"/>
      <family val="2"/>
      <scheme val="minor"/>
    </font>
    <font>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00206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2">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 fillId="0" borderId="0"/>
    <xf numFmtId="44" fontId="1" fillId="0" borderId="0" applyFont="0" applyFill="0" applyBorder="0" applyAlignment="0" applyProtection="0"/>
  </cellStyleXfs>
  <cellXfs count="6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43" fontId="0" fillId="0" borderId="3" xfId="17" applyFont="1" applyBorder="1" applyProtection="1">
      <protection locked="0"/>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0" fillId="0" borderId="3" xfId="0" applyFont="1" applyBorder="1" applyAlignment="1" applyProtection="1">
      <alignment wrapText="1"/>
      <protection locked="0"/>
    </xf>
    <xf numFmtId="0" fontId="0" fillId="0" borderId="0" xfId="0" applyFont="1" applyAlignment="1" applyProtection="1">
      <alignment wrapText="1"/>
      <protection locked="0"/>
    </xf>
    <xf numFmtId="9" fontId="0" fillId="0" borderId="3" xfId="18" applyFont="1" applyBorder="1" applyProtection="1">
      <protection locked="0"/>
    </xf>
    <xf numFmtId="43" fontId="0" fillId="0" borderId="0" xfId="17" applyFont="1" applyProtection="1">
      <protection locked="0"/>
    </xf>
    <xf numFmtId="43" fontId="14" fillId="0" borderId="0" xfId="0" applyNumberFormat="1" applyFont="1" applyProtection="1">
      <protection locked="0"/>
    </xf>
    <xf numFmtId="0" fontId="0" fillId="0" borderId="3" xfId="0" applyFont="1" applyBorder="1" applyAlignment="1" applyProtection="1">
      <alignment horizontal="center"/>
      <protection locked="0"/>
    </xf>
    <xf numFmtId="0" fontId="0" fillId="0" borderId="0" xfId="0" applyFont="1" applyAlignment="1" applyProtection="1">
      <alignment horizontal="center"/>
      <protection locked="0"/>
    </xf>
    <xf numFmtId="44" fontId="0" fillId="0" borderId="0" xfId="19" applyFont="1" applyProtection="1">
      <protection locked="0"/>
    </xf>
    <xf numFmtId="0" fontId="15" fillId="0" borderId="0" xfId="20" applyFont="1"/>
    <xf numFmtId="0" fontId="16" fillId="0" borderId="0" xfId="20" applyFont="1"/>
    <xf numFmtId="0" fontId="16" fillId="0" borderId="0" xfId="20" applyFont="1" applyAlignment="1">
      <alignment horizontal="center"/>
    </xf>
    <xf numFmtId="44" fontId="16" fillId="0" borderId="0" xfId="21" applyFont="1"/>
    <xf numFmtId="0" fontId="16" fillId="0" borderId="9" xfId="20" applyFont="1" applyBorder="1" applyAlignment="1">
      <alignment vertical="center" wrapText="1"/>
    </xf>
    <xf numFmtId="0" fontId="17" fillId="0" borderId="10" xfId="20" applyFont="1" applyBorder="1" applyAlignment="1">
      <alignment horizontal="center" vertical="center" wrapText="1"/>
    </xf>
    <xf numFmtId="0" fontId="17" fillId="0" borderId="10" xfId="20" applyFont="1" applyBorder="1" applyAlignment="1">
      <alignment vertical="center" wrapText="1"/>
    </xf>
    <xf numFmtId="0" fontId="16" fillId="0" borderId="0" xfId="20" applyFont="1" applyAlignment="1">
      <alignment horizontal="center" vertical="center" wrapText="1"/>
    </xf>
    <xf numFmtId="44" fontId="17" fillId="9" borderId="11" xfId="21" applyFont="1" applyFill="1" applyBorder="1" applyAlignment="1">
      <alignment horizontal="center" vertical="center" wrapText="1"/>
    </xf>
    <xf numFmtId="44" fontId="17" fillId="9" borderId="9" xfId="21" applyFont="1" applyFill="1" applyBorder="1" applyAlignment="1">
      <alignment horizontal="center" vertical="center" wrapText="1"/>
    </xf>
    <xf numFmtId="0" fontId="18" fillId="9" borderId="12" xfId="20" applyFont="1" applyFill="1" applyBorder="1" applyAlignment="1">
      <alignment horizontal="center" vertical="center" wrapText="1"/>
    </xf>
    <xf numFmtId="0" fontId="17" fillId="9" borderId="9" xfId="20" applyFont="1" applyFill="1" applyBorder="1" applyAlignment="1">
      <alignment horizontal="center" vertical="center" wrapText="1"/>
    </xf>
    <xf numFmtId="0" fontId="17" fillId="9" borderId="12" xfId="20" applyFont="1" applyFill="1" applyBorder="1" applyAlignment="1">
      <alignment horizontal="center" vertical="center" wrapText="1"/>
    </xf>
    <xf numFmtId="0" fontId="17" fillId="9" borderId="10" xfId="20" applyFont="1" applyFill="1" applyBorder="1" applyAlignment="1">
      <alignment horizontal="center" vertical="center" wrapText="1"/>
    </xf>
    <xf numFmtId="0" fontId="18" fillId="9" borderId="10" xfId="20" applyFont="1" applyFill="1" applyBorder="1" applyAlignment="1">
      <alignment horizontal="center" vertical="center" wrapText="1"/>
    </xf>
    <xf numFmtId="0" fontId="16" fillId="10" borderId="13" xfId="20" applyFont="1" applyFill="1" applyBorder="1" applyAlignment="1">
      <alignment vertical="center" wrapText="1"/>
    </xf>
    <xf numFmtId="0" fontId="16" fillId="0" borderId="14" xfId="20" applyFont="1" applyBorder="1" applyAlignment="1">
      <alignment vertical="center" wrapText="1"/>
    </xf>
    <xf numFmtId="0" fontId="16" fillId="0" borderId="14" xfId="20" applyFont="1" applyBorder="1" applyAlignment="1">
      <alignment horizontal="center" vertical="center" wrapText="1"/>
    </xf>
    <xf numFmtId="44" fontId="16" fillId="0" borderId="9" xfId="21" applyFont="1" applyBorder="1" applyAlignment="1">
      <alignment horizontal="center" vertical="center" wrapText="1"/>
    </xf>
    <xf numFmtId="0" fontId="16" fillId="0" borderId="9" xfId="20" applyFont="1" applyBorder="1" applyAlignment="1">
      <alignment horizontal="center" vertical="center" wrapText="1"/>
    </xf>
    <xf numFmtId="0" fontId="19" fillId="11" borderId="13" xfId="20" applyFont="1" applyFill="1" applyBorder="1" applyAlignment="1">
      <alignment vertical="center" wrapText="1"/>
    </xf>
    <xf numFmtId="0" fontId="16" fillId="0" borderId="14" xfId="20" quotePrefix="1" applyFont="1" applyBorder="1" applyAlignment="1">
      <alignment vertical="center" wrapText="1"/>
    </xf>
    <xf numFmtId="9" fontId="16" fillId="0" borderId="14" xfId="20" applyNumberFormat="1" applyFont="1" applyBorder="1" applyAlignment="1">
      <alignment horizontal="center" vertical="center" wrapText="1"/>
    </xf>
    <xf numFmtId="0" fontId="16" fillId="0" borderId="0" xfId="20" applyFont="1" applyAlignment="1">
      <alignment horizontal="center" vertical="center"/>
    </xf>
    <xf numFmtId="0" fontId="16" fillId="0" borderId="13" xfId="20" applyFont="1" applyBorder="1" applyAlignment="1">
      <alignment vertical="center" wrapText="1"/>
    </xf>
    <xf numFmtId="44" fontId="20" fillId="0" borderId="9" xfId="21" applyFont="1" applyBorder="1" applyAlignment="1">
      <alignment horizontal="center" vertical="center" wrapText="1"/>
    </xf>
    <xf numFmtId="14" fontId="16" fillId="0" borderId="9" xfId="20" applyNumberFormat="1" applyFont="1" applyBorder="1" applyAlignment="1">
      <alignment horizontal="center" vertical="center" wrapText="1"/>
    </xf>
    <xf numFmtId="0" fontId="16" fillId="0" borderId="13" xfId="20" applyFont="1" applyFill="1" applyBorder="1" applyAlignment="1">
      <alignment vertical="center" wrapText="1"/>
    </xf>
    <xf numFmtId="44" fontId="20" fillId="0" borderId="0" xfId="21" applyFont="1"/>
    <xf numFmtId="9" fontId="0" fillId="0" borderId="0" xfId="18" applyFont="1" applyProtection="1">
      <protection locked="0"/>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7" borderId="7" xfId="16" applyFont="1" applyFill="1" applyBorder="1" applyAlignment="1">
      <alignment horizontal="center" vertical="center" wrapText="1"/>
    </xf>
    <xf numFmtId="0" fontId="4" fillId="7" borderId="6" xfId="16" applyFont="1" applyFill="1" applyBorder="1" applyAlignment="1">
      <alignment horizontal="center" vertical="center" wrapText="1"/>
    </xf>
    <xf numFmtId="0" fontId="13" fillId="8" borderId="8" xfId="8" applyFont="1" applyFill="1" applyBorder="1" applyAlignment="1" applyProtection="1">
      <alignment horizontal="center" vertical="center" wrapText="1"/>
      <protection locked="0"/>
    </xf>
    <xf numFmtId="0" fontId="13"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xf numFmtId="0" fontId="17" fillId="0" borderId="11" xfId="20" applyFont="1" applyBorder="1" applyAlignment="1">
      <alignment horizontal="center" vertical="center" wrapText="1"/>
    </xf>
    <xf numFmtId="0" fontId="17" fillId="0" borderId="10" xfId="20" applyFont="1" applyBorder="1" applyAlignment="1">
      <alignment horizontal="center" vertical="center" wrapText="1"/>
    </xf>
  </cellXfs>
  <cellStyles count="22">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9" builtinId="4"/>
    <cellStyle name="Moneda 2" xfId="6" xr:uid="{00000000-0005-0000-0000-000007000000}"/>
    <cellStyle name="Moneda 3" xfId="21" xr:uid="{00000000-0005-0000-0000-000008000000}"/>
    <cellStyle name="Normal" xfId="0" builtinId="0"/>
    <cellStyle name="Normal 2" xfId="7" xr:uid="{00000000-0005-0000-0000-00000A000000}"/>
    <cellStyle name="Normal 2 2" xfId="8" xr:uid="{00000000-0005-0000-0000-00000B000000}"/>
    <cellStyle name="Normal 3" xfId="9" xr:uid="{00000000-0005-0000-0000-00000C000000}"/>
    <cellStyle name="Normal 4" xfId="10" xr:uid="{00000000-0005-0000-0000-00000D000000}"/>
    <cellStyle name="Normal 4 2" xfId="11" xr:uid="{00000000-0005-0000-0000-00000E000000}"/>
    <cellStyle name="Normal 5" xfId="12" xr:uid="{00000000-0005-0000-0000-00000F000000}"/>
    <cellStyle name="Normal 5 2" xfId="13" xr:uid="{00000000-0005-0000-0000-000010000000}"/>
    <cellStyle name="Normal 6" xfId="14" xr:uid="{00000000-0005-0000-0000-000011000000}"/>
    <cellStyle name="Normal 6 2" xfId="15" xr:uid="{00000000-0005-0000-0000-000012000000}"/>
    <cellStyle name="Normal 7" xfId="20" xr:uid="{00000000-0005-0000-0000-000013000000}"/>
    <cellStyle name="Normal_141008Reportes Cuadros Institucionales-sectorialesADV" xfId="16" xr:uid="{00000000-0005-0000-0000-000014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3</xdr:col>
      <xdr:colOff>4037013</xdr:colOff>
      <xdr:row>28</xdr:row>
      <xdr:rowOff>152400</xdr:rowOff>
    </xdr:to>
    <xdr:pic>
      <xdr:nvPicPr>
        <xdr:cNvPr id="2" name="Imagen 1">
          <a:extLst>
            <a:ext uri="{FF2B5EF4-FFF2-40B4-BE49-F238E27FC236}">
              <a16:creationId xmlns:a16="http://schemas.microsoft.com/office/drawing/2014/main" id="{E799C993-34D7-4618-A5B8-08F933164E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23555325"/>
          <a:ext cx="12476163" cy="1885950"/>
        </a:xfrm>
        <a:prstGeom prst="rect">
          <a:avLst/>
        </a:prstGeom>
      </xdr:spPr>
    </xdr:pic>
    <xdr:clientData/>
  </xdr:twoCellAnchor>
  <xdr:twoCellAnchor editAs="oneCell">
    <xdr:from>
      <xdr:col>3</xdr:col>
      <xdr:colOff>3048000</xdr:colOff>
      <xdr:row>0</xdr:row>
      <xdr:rowOff>38100</xdr:rowOff>
    </xdr:from>
    <xdr:to>
      <xdr:col>3</xdr:col>
      <xdr:colOff>4105274</xdr:colOff>
      <xdr:row>3</xdr:row>
      <xdr:rowOff>304800</xdr:rowOff>
    </xdr:to>
    <xdr:pic>
      <xdr:nvPicPr>
        <xdr:cNvPr id="3" name="Imagen 2">
          <a:extLst>
            <a:ext uri="{FF2B5EF4-FFF2-40B4-BE49-F238E27FC236}">
              <a16:creationId xmlns:a16="http://schemas.microsoft.com/office/drawing/2014/main" id="{E0AF9689-CF16-49C8-A679-ED0C5973E31F}"/>
            </a:ext>
          </a:extLst>
        </xdr:cNvPr>
        <xdr:cNvPicPr>
          <a:picLocks noChangeAspect="1"/>
        </xdr:cNvPicPr>
      </xdr:nvPicPr>
      <xdr:blipFill>
        <a:blip xmlns:r="http://schemas.openxmlformats.org/officeDocument/2006/relationships" r:embed="rId2"/>
        <a:stretch>
          <a:fillRect/>
        </a:stretch>
      </xdr:blipFill>
      <xdr:spPr>
        <a:xfrm>
          <a:off x="12820650" y="38100"/>
          <a:ext cx="1057274" cy="1009650"/>
        </a:xfrm>
        <a:prstGeom prst="rect">
          <a:avLst/>
        </a:prstGeom>
      </xdr:spPr>
    </xdr:pic>
    <xdr:clientData/>
  </xdr:twoCellAnchor>
  <xdr:twoCellAnchor editAs="oneCell">
    <xdr:from>
      <xdr:col>0</xdr:col>
      <xdr:colOff>476250</xdr:colOff>
      <xdr:row>0</xdr:row>
      <xdr:rowOff>0</xdr:rowOff>
    </xdr:from>
    <xdr:to>
      <xdr:col>1</xdr:col>
      <xdr:colOff>336162</xdr:colOff>
      <xdr:row>3</xdr:row>
      <xdr:rowOff>37406</xdr:rowOff>
    </xdr:to>
    <xdr:pic>
      <xdr:nvPicPr>
        <xdr:cNvPr id="4" name="Imagen 3">
          <a:extLst>
            <a:ext uri="{FF2B5EF4-FFF2-40B4-BE49-F238E27FC236}">
              <a16:creationId xmlns:a16="http://schemas.microsoft.com/office/drawing/2014/main" id="{F68C421C-1294-4313-82FD-383BB28122A8}"/>
            </a:ext>
          </a:extLst>
        </xdr:cNvPr>
        <xdr:cNvPicPr>
          <a:picLocks noChangeAspect="1"/>
        </xdr:cNvPicPr>
      </xdr:nvPicPr>
      <xdr:blipFill>
        <a:blip xmlns:r="http://schemas.openxmlformats.org/officeDocument/2006/relationships" r:embed="rId3"/>
        <a:stretch>
          <a:fillRect/>
        </a:stretch>
      </xdr:blipFill>
      <xdr:spPr>
        <a:xfrm>
          <a:off x="476250" y="0"/>
          <a:ext cx="1193412" cy="780356"/>
        </a:xfrm>
        <a:prstGeom prst="rect">
          <a:avLst/>
        </a:prstGeom>
      </xdr:spPr>
    </xdr:pic>
    <xdr:clientData/>
  </xdr:twoCellAnchor>
  <xdr:twoCellAnchor editAs="oneCell">
    <xdr:from>
      <xdr:col>11</xdr:col>
      <xdr:colOff>1143000</xdr:colOff>
      <xdr:row>0</xdr:row>
      <xdr:rowOff>0</xdr:rowOff>
    </xdr:from>
    <xdr:to>
      <xdr:col>12</xdr:col>
      <xdr:colOff>621912</xdr:colOff>
      <xdr:row>3</xdr:row>
      <xdr:rowOff>31056</xdr:rowOff>
    </xdr:to>
    <xdr:pic>
      <xdr:nvPicPr>
        <xdr:cNvPr id="5" name="Imagen 4">
          <a:extLst>
            <a:ext uri="{FF2B5EF4-FFF2-40B4-BE49-F238E27FC236}">
              <a16:creationId xmlns:a16="http://schemas.microsoft.com/office/drawing/2014/main" id="{0B40932F-FF36-4345-ABB9-63CED9CB67C6}"/>
            </a:ext>
          </a:extLst>
        </xdr:cNvPr>
        <xdr:cNvPicPr>
          <a:picLocks noChangeAspect="1"/>
        </xdr:cNvPicPr>
      </xdr:nvPicPr>
      <xdr:blipFill>
        <a:blip xmlns:r="http://schemas.openxmlformats.org/officeDocument/2006/relationships" r:embed="rId3"/>
        <a:stretch>
          <a:fillRect/>
        </a:stretch>
      </xdr:blipFill>
      <xdr:spPr>
        <a:xfrm>
          <a:off x="27108150" y="0"/>
          <a:ext cx="1393437" cy="774006"/>
        </a:xfrm>
        <a:prstGeom prst="rect">
          <a:avLst/>
        </a:prstGeom>
      </xdr:spPr>
    </xdr:pic>
    <xdr:clientData/>
  </xdr:twoCellAnchor>
  <xdr:twoCellAnchor editAs="oneCell">
    <xdr:from>
      <xdr:col>26</xdr:col>
      <xdr:colOff>1066800</xdr:colOff>
      <xdr:row>0</xdr:row>
      <xdr:rowOff>95250</xdr:rowOff>
    </xdr:from>
    <xdr:to>
      <xdr:col>27</xdr:col>
      <xdr:colOff>622299</xdr:colOff>
      <xdr:row>3</xdr:row>
      <xdr:rowOff>361950</xdr:rowOff>
    </xdr:to>
    <xdr:pic>
      <xdr:nvPicPr>
        <xdr:cNvPr id="6" name="Imagen 5">
          <a:extLst>
            <a:ext uri="{FF2B5EF4-FFF2-40B4-BE49-F238E27FC236}">
              <a16:creationId xmlns:a16="http://schemas.microsoft.com/office/drawing/2014/main" id="{84B98BF8-877C-45ED-BEB2-1027BC0286EC}"/>
            </a:ext>
          </a:extLst>
        </xdr:cNvPr>
        <xdr:cNvPicPr>
          <a:picLocks noChangeAspect="1"/>
        </xdr:cNvPicPr>
      </xdr:nvPicPr>
      <xdr:blipFill>
        <a:blip xmlns:r="http://schemas.openxmlformats.org/officeDocument/2006/relationships" r:embed="rId2"/>
        <a:stretch>
          <a:fillRect/>
        </a:stretch>
      </xdr:blipFill>
      <xdr:spPr>
        <a:xfrm>
          <a:off x="50596800" y="95250"/>
          <a:ext cx="1308099" cy="1009650"/>
        </a:xfrm>
        <a:prstGeom prst="rect">
          <a:avLst/>
        </a:prstGeom>
      </xdr:spPr>
    </xdr:pic>
    <xdr:clientData/>
  </xdr:twoCellAnchor>
  <xdr:twoCellAnchor editAs="oneCell">
    <xdr:from>
      <xdr:col>12</xdr:col>
      <xdr:colOff>0</xdr:colOff>
      <xdr:row>21</xdr:row>
      <xdr:rowOff>0</xdr:rowOff>
    </xdr:from>
    <xdr:to>
      <xdr:col>20</xdr:col>
      <xdr:colOff>57150</xdr:colOff>
      <xdr:row>28</xdr:row>
      <xdr:rowOff>152400</xdr:rowOff>
    </xdr:to>
    <xdr:pic>
      <xdr:nvPicPr>
        <xdr:cNvPr id="7" name="Imagen 6">
          <a:extLst>
            <a:ext uri="{FF2B5EF4-FFF2-40B4-BE49-F238E27FC236}">
              <a16:creationId xmlns:a16="http://schemas.microsoft.com/office/drawing/2014/main" id="{4DC1836F-09B9-408F-AF33-841833EA51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79675" y="23555325"/>
          <a:ext cx="12506325"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
  <sheetViews>
    <sheetView tabSelected="1" zoomScale="130" zoomScaleNormal="130" workbookViewId="0">
      <selection activeCell="M11" sqref="M11"/>
    </sheetView>
  </sheetViews>
  <sheetFormatPr baseColWidth="10" defaultRowHeight="11.25" x14ac:dyDescent="0.2"/>
  <cols>
    <col min="1" max="1" width="15.5" style="2" bestFit="1" customWidth="1"/>
    <col min="2" max="3" width="17" style="2" customWidth="1"/>
    <col min="4" max="4" width="15" style="2" bestFit="1" customWidth="1"/>
    <col min="5" max="9" width="14" style="2" bestFit="1" customWidth="1"/>
    <col min="10" max="10" width="15.33203125" style="2" bestFit="1" customWidth="1"/>
    <col min="11" max="12" width="11.83203125" style="2" customWidth="1"/>
    <col min="13" max="13" width="25.33203125" style="2" customWidth="1"/>
    <col min="14" max="15" width="15" style="2" bestFit="1" customWidth="1"/>
    <col min="16" max="16" width="14" style="2" bestFit="1" customWidth="1"/>
    <col min="17" max="17" width="12" style="3"/>
    <col min="18" max="18" width="18.83203125" style="3" customWidth="1"/>
    <col min="19" max="16384" width="12" style="3"/>
  </cols>
  <sheetData>
    <row r="1" spans="1:19" s="1" customFormat="1" ht="60" customHeight="1" x14ac:dyDescent="0.2">
      <c r="A1" s="59" t="s">
        <v>163</v>
      </c>
      <c r="B1" s="60"/>
      <c r="C1" s="60"/>
      <c r="D1" s="60"/>
      <c r="E1" s="60"/>
      <c r="F1" s="60"/>
      <c r="G1" s="60"/>
      <c r="H1" s="60"/>
      <c r="I1" s="60"/>
      <c r="J1" s="60"/>
      <c r="K1" s="60"/>
      <c r="L1" s="60"/>
      <c r="M1" s="60"/>
      <c r="N1" s="60"/>
      <c r="O1" s="60"/>
      <c r="P1" s="60"/>
      <c r="Q1" s="60"/>
      <c r="R1" s="60"/>
      <c r="S1" s="60"/>
    </row>
    <row r="2" spans="1:19" s="1" customFormat="1" ht="11.25" customHeight="1" x14ac:dyDescent="0.2">
      <c r="A2" s="62" t="s">
        <v>2</v>
      </c>
      <c r="B2" s="62" t="s">
        <v>3</v>
      </c>
      <c r="C2" s="62" t="s">
        <v>4</v>
      </c>
      <c r="D2" s="62" t="s">
        <v>6</v>
      </c>
      <c r="E2" s="61" t="s">
        <v>5</v>
      </c>
      <c r="F2" s="61"/>
      <c r="G2" s="61"/>
      <c r="H2" s="61"/>
      <c r="I2" s="61"/>
      <c r="J2" s="55" t="s">
        <v>12</v>
      </c>
      <c r="K2" s="57" t="s">
        <v>13</v>
      </c>
      <c r="L2" s="57" t="s">
        <v>23</v>
      </c>
      <c r="M2" s="57" t="s">
        <v>24</v>
      </c>
      <c r="N2" s="57" t="s">
        <v>25</v>
      </c>
      <c r="O2" s="57" t="s">
        <v>26</v>
      </c>
      <c r="P2" s="57" t="s">
        <v>27</v>
      </c>
      <c r="Q2" s="57" t="s">
        <v>28</v>
      </c>
      <c r="R2" s="65" t="s">
        <v>38</v>
      </c>
      <c r="S2" s="64" t="s">
        <v>40</v>
      </c>
    </row>
    <row r="3" spans="1:19" s="1" customFormat="1" ht="54.75" customHeight="1" x14ac:dyDescent="0.2">
      <c r="A3" s="63"/>
      <c r="B3" s="63"/>
      <c r="C3" s="63"/>
      <c r="D3" s="63"/>
      <c r="E3" s="6" t="s">
        <v>7</v>
      </c>
      <c r="F3" s="6" t="s">
        <v>8</v>
      </c>
      <c r="G3" s="6" t="s">
        <v>9</v>
      </c>
      <c r="H3" s="7" t="s">
        <v>10</v>
      </c>
      <c r="I3" s="7" t="s">
        <v>11</v>
      </c>
      <c r="J3" s="56"/>
      <c r="K3" s="58"/>
      <c r="L3" s="58"/>
      <c r="M3" s="58"/>
      <c r="N3" s="58"/>
      <c r="O3" s="58"/>
      <c r="P3" s="58"/>
      <c r="Q3" s="58"/>
      <c r="R3" s="65"/>
      <c r="S3" s="64"/>
    </row>
    <row r="4" spans="1:19" x14ac:dyDescent="0.2">
      <c r="A4" s="5"/>
      <c r="B4" s="4"/>
      <c r="C4" s="4"/>
      <c r="D4" s="4"/>
      <c r="E4" s="4"/>
      <c r="F4" s="4"/>
      <c r="G4" s="4"/>
      <c r="H4" s="4"/>
      <c r="I4" s="4"/>
      <c r="J4" s="4"/>
      <c r="K4" s="4"/>
      <c r="L4" s="4"/>
      <c r="M4" s="4"/>
      <c r="N4" s="4"/>
      <c r="O4" s="4"/>
      <c r="P4" s="4"/>
    </row>
    <row r="5" spans="1:19" ht="47.25" customHeight="1" x14ac:dyDescent="0.2">
      <c r="A5" s="5" t="s">
        <v>43</v>
      </c>
      <c r="B5" s="18" t="s">
        <v>54</v>
      </c>
      <c r="C5" s="4" t="s">
        <v>42</v>
      </c>
      <c r="D5" s="2" t="s">
        <v>46</v>
      </c>
      <c r="E5" s="14">
        <v>11475051.300000001</v>
      </c>
      <c r="F5" s="14">
        <v>11395534.300000001</v>
      </c>
      <c r="G5" s="14">
        <v>9623860.2199999988</v>
      </c>
      <c r="H5" s="14">
        <v>9623860.2199999988</v>
      </c>
      <c r="I5" s="14">
        <v>9530606.2899999991</v>
      </c>
      <c r="J5" s="22" t="s">
        <v>47</v>
      </c>
      <c r="K5" s="17" t="s">
        <v>48</v>
      </c>
      <c r="L5" s="22">
        <v>2.1</v>
      </c>
      <c r="M5" s="17" t="s">
        <v>51</v>
      </c>
      <c r="N5" s="4">
        <v>180</v>
      </c>
      <c r="O5" s="4">
        <v>180</v>
      </c>
      <c r="P5" s="4">
        <v>456</v>
      </c>
      <c r="Q5" s="19">
        <f>+P5/O5</f>
        <v>2.5333333333333332</v>
      </c>
      <c r="R5" s="22" t="s">
        <v>55</v>
      </c>
      <c r="S5" s="4" t="s">
        <v>162</v>
      </c>
    </row>
    <row r="6" spans="1:19" ht="78.75" x14ac:dyDescent="0.2">
      <c r="A6" s="2" t="s">
        <v>44</v>
      </c>
      <c r="B6" s="18" t="s">
        <v>54</v>
      </c>
      <c r="C6" s="2" t="s">
        <v>42</v>
      </c>
      <c r="D6" s="2" t="s">
        <v>46</v>
      </c>
      <c r="E6" s="20">
        <v>990000</v>
      </c>
      <c r="F6" s="20">
        <v>990000</v>
      </c>
      <c r="G6" s="20">
        <v>0</v>
      </c>
      <c r="H6" s="20"/>
      <c r="I6" s="20">
        <v>0</v>
      </c>
      <c r="J6" s="23" t="s">
        <v>47</v>
      </c>
      <c r="K6" s="17" t="s">
        <v>49</v>
      </c>
      <c r="L6" s="23">
        <v>2.2000000000000002</v>
      </c>
      <c r="M6" s="18" t="s">
        <v>52</v>
      </c>
      <c r="N6" s="2">
        <v>4</v>
      </c>
      <c r="O6" s="2">
        <v>4</v>
      </c>
      <c r="P6" s="2">
        <v>7</v>
      </c>
      <c r="Q6" s="19">
        <f t="shared" ref="Q6:Q7" si="0">+P6/O6</f>
        <v>1.75</v>
      </c>
      <c r="R6" s="22" t="s">
        <v>55</v>
      </c>
      <c r="S6" s="4" t="s">
        <v>162</v>
      </c>
    </row>
    <row r="7" spans="1:19" ht="67.5" x14ac:dyDescent="0.2">
      <c r="A7" s="2" t="s">
        <v>45</v>
      </c>
      <c r="B7" s="18" t="s">
        <v>54</v>
      </c>
      <c r="C7" s="2" t="s">
        <v>42</v>
      </c>
      <c r="D7" s="2" t="s">
        <v>46</v>
      </c>
      <c r="E7" s="20">
        <v>4145297.6999999997</v>
      </c>
      <c r="F7" s="20">
        <v>4224814.6999999993</v>
      </c>
      <c r="G7" s="20">
        <v>3600621.1399999997</v>
      </c>
      <c r="H7" s="20">
        <v>3600621.1399999997</v>
      </c>
      <c r="I7" s="20">
        <v>3385556.17</v>
      </c>
      <c r="J7" s="23" t="s">
        <v>47</v>
      </c>
      <c r="K7" s="17" t="s">
        <v>50</v>
      </c>
      <c r="L7" s="23">
        <v>2.2999999999999998</v>
      </c>
      <c r="M7" s="18" t="s">
        <v>53</v>
      </c>
      <c r="N7" s="24">
        <v>19000000</v>
      </c>
      <c r="O7" s="24">
        <v>19000000</v>
      </c>
      <c r="P7" s="20">
        <v>16698341.1</v>
      </c>
      <c r="Q7" s="19">
        <f t="shared" si="0"/>
        <v>0.87886005789473687</v>
      </c>
      <c r="R7" s="22" t="s">
        <v>55</v>
      </c>
      <c r="S7" s="4" t="s">
        <v>162</v>
      </c>
    </row>
    <row r="8" spans="1:19" x14ac:dyDescent="0.2">
      <c r="M8" s="18"/>
    </row>
    <row r="10" spans="1:19" x14ac:dyDescent="0.2">
      <c r="E10" s="21">
        <f>SUM(E5:E9)</f>
        <v>16610349</v>
      </c>
      <c r="F10" s="21">
        <f t="shared" ref="F10:I10" si="1">SUM(F5:F9)</f>
        <v>16610349</v>
      </c>
      <c r="G10" s="21">
        <f t="shared" si="1"/>
        <v>13224481.359999999</v>
      </c>
      <c r="H10" s="21">
        <f t="shared" si="1"/>
        <v>13224481.359999999</v>
      </c>
      <c r="I10" s="21">
        <f t="shared" si="1"/>
        <v>12916162.459999999</v>
      </c>
    </row>
    <row r="16" spans="1:19" x14ac:dyDescent="0.2">
      <c r="H16" s="54"/>
    </row>
  </sheetData>
  <mergeCells count="16">
    <mergeCell ref="J2:J3"/>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s>
  <printOptions horizontalCentered="1"/>
  <pageMargins left="0" right="0" top="0" bottom="0" header="0.31496062992125984" footer="0.31496062992125984"/>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5"/>
  <sheetViews>
    <sheetView topLeftCell="A4" zoomScale="130" zoomScaleNormal="130" workbookViewId="0">
      <selection activeCell="A22" sqref="A22"/>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J18"/>
  <sheetViews>
    <sheetView showGridLines="0" topLeftCell="H1" zoomScale="70" zoomScaleNormal="70" workbookViewId="0">
      <selection activeCell="C8" sqref="C8"/>
    </sheetView>
  </sheetViews>
  <sheetFormatPr baseColWidth="10" defaultColWidth="12.83203125" defaultRowHeight="19.5" x14ac:dyDescent="0.3"/>
  <cols>
    <col min="1" max="1" width="23.33203125" style="26" customWidth="1"/>
    <col min="2" max="2" width="85.83203125" style="26" customWidth="1"/>
    <col min="3" max="3" width="61.83203125" style="26" customWidth="1"/>
    <col min="4" max="4" width="83.6640625" style="26" customWidth="1"/>
    <col min="5" max="5" width="15.1640625" style="26" bestFit="1" customWidth="1"/>
    <col min="6" max="6" width="28.5" style="26" customWidth="1"/>
    <col min="7" max="7" width="23.33203125" style="26" customWidth="1"/>
    <col min="8" max="8" width="33.33203125" style="27" customWidth="1"/>
    <col min="9" max="9" width="51.33203125" style="26" customWidth="1"/>
    <col min="10" max="10" width="45" style="26" customWidth="1"/>
    <col min="11" max="11" width="3" style="26" customWidth="1"/>
    <col min="12" max="12" width="33.5" style="28" customWidth="1"/>
    <col min="13" max="13" width="27.6640625" style="28" customWidth="1"/>
    <col min="14" max="14" width="23.6640625" style="26" customWidth="1"/>
    <col min="15" max="15" width="41" style="26" bestFit="1" customWidth="1"/>
    <col min="16" max="16" width="21.6640625" style="26" customWidth="1"/>
    <col min="17" max="17" width="26" style="26" bestFit="1" customWidth="1"/>
    <col min="18" max="18" width="24" style="26" customWidth="1"/>
    <col min="19" max="19" width="28.6640625" style="26" customWidth="1"/>
    <col min="20" max="20" width="25.1640625" style="26" bestFit="1" customWidth="1"/>
    <col min="21" max="26" width="26.83203125" style="26" bestFit="1" customWidth="1"/>
    <col min="27" max="27" width="30.6640625" style="26" bestFit="1" customWidth="1"/>
    <col min="28" max="28" width="26.33203125" style="26" customWidth="1"/>
    <col min="29" max="29" width="30.83203125" style="26" customWidth="1"/>
    <col min="30" max="30" width="28" style="26" customWidth="1"/>
    <col min="31" max="16384" width="12.83203125" style="26"/>
  </cols>
  <sheetData>
    <row r="4" spans="1:36" ht="33" customHeight="1" thickBot="1" x14ac:dyDescent="0.5">
      <c r="A4" s="25" t="s">
        <v>56</v>
      </c>
    </row>
    <row r="5" spans="1:36" ht="168.75" customHeight="1" thickBot="1" x14ac:dyDescent="0.35">
      <c r="A5" s="29"/>
      <c r="B5" s="30" t="s">
        <v>57</v>
      </c>
      <c r="C5" s="66" t="s">
        <v>58</v>
      </c>
      <c r="D5" s="67"/>
      <c r="E5" s="30"/>
      <c r="F5" s="30" t="s">
        <v>59</v>
      </c>
      <c r="G5" s="30" t="s">
        <v>60</v>
      </c>
      <c r="H5" s="30" t="s">
        <v>61</v>
      </c>
      <c r="I5" s="31" t="s">
        <v>62</v>
      </c>
      <c r="J5" s="30" t="s">
        <v>63</v>
      </c>
      <c r="K5" s="32"/>
      <c r="L5" s="33" t="s">
        <v>64</v>
      </c>
      <c r="M5" s="34" t="s">
        <v>65</v>
      </c>
      <c r="N5" s="35" t="s">
        <v>66</v>
      </c>
      <c r="O5" s="36" t="s">
        <v>67</v>
      </c>
      <c r="P5" s="37" t="s">
        <v>68</v>
      </c>
      <c r="Q5" s="36" t="s">
        <v>69</v>
      </c>
      <c r="R5" s="38" t="s">
        <v>70</v>
      </c>
      <c r="S5" s="39" t="s">
        <v>71</v>
      </c>
      <c r="T5" s="39" t="s">
        <v>72</v>
      </c>
      <c r="U5" s="39" t="s">
        <v>73</v>
      </c>
      <c r="V5" s="39" t="s">
        <v>74</v>
      </c>
      <c r="W5" s="39" t="s">
        <v>75</v>
      </c>
      <c r="X5" s="39" t="s">
        <v>76</v>
      </c>
      <c r="Y5" s="39" t="s">
        <v>77</v>
      </c>
      <c r="Z5" s="39" t="s">
        <v>78</v>
      </c>
      <c r="AA5" s="39" t="s">
        <v>79</v>
      </c>
      <c r="AB5" s="39" t="s">
        <v>80</v>
      </c>
      <c r="AC5" s="39" t="s">
        <v>81</v>
      </c>
      <c r="AD5" s="39" t="s">
        <v>82</v>
      </c>
    </row>
    <row r="6" spans="1:36" ht="136.5" customHeight="1" thickBot="1" x14ac:dyDescent="0.35">
      <c r="A6" s="40" t="s">
        <v>83</v>
      </c>
      <c r="B6" s="41" t="s">
        <v>84</v>
      </c>
      <c r="C6" s="41" t="s">
        <v>85</v>
      </c>
      <c r="D6" s="41" t="s">
        <v>86</v>
      </c>
      <c r="E6" s="41" t="s">
        <v>87</v>
      </c>
      <c r="F6" s="41" t="s">
        <v>88</v>
      </c>
      <c r="G6" s="41" t="s">
        <v>89</v>
      </c>
      <c r="H6" s="42" t="s">
        <v>90</v>
      </c>
      <c r="I6" s="41" t="s">
        <v>91</v>
      </c>
      <c r="J6" s="41" t="s">
        <v>92</v>
      </c>
      <c r="L6" s="43"/>
      <c r="M6" s="43"/>
      <c r="N6" s="44"/>
      <c r="O6" s="44"/>
      <c r="P6" s="44"/>
      <c r="Q6" s="44"/>
      <c r="R6" s="44"/>
      <c r="S6" s="44"/>
      <c r="T6" s="44"/>
      <c r="U6" s="44"/>
      <c r="V6" s="44"/>
      <c r="W6" s="44"/>
      <c r="X6" s="44"/>
      <c r="Y6" s="44"/>
      <c r="Z6" s="44"/>
      <c r="AA6" s="44"/>
      <c r="AB6" s="44"/>
      <c r="AC6" s="44"/>
      <c r="AD6" s="44"/>
      <c r="AE6" s="32"/>
      <c r="AF6" s="32"/>
      <c r="AG6" s="32"/>
      <c r="AH6" s="32"/>
      <c r="AI6" s="32"/>
      <c r="AJ6" s="32"/>
    </row>
    <row r="7" spans="1:36" ht="129" customHeight="1" thickBot="1" x14ac:dyDescent="0.35">
      <c r="A7" s="45" t="s">
        <v>93</v>
      </c>
      <c r="B7" s="41" t="s">
        <v>94</v>
      </c>
      <c r="C7" s="41" t="s">
        <v>95</v>
      </c>
      <c r="D7" s="46" t="s">
        <v>96</v>
      </c>
      <c r="E7" s="41" t="s">
        <v>87</v>
      </c>
      <c r="F7" s="41" t="s">
        <v>88</v>
      </c>
      <c r="G7" s="46" t="s">
        <v>97</v>
      </c>
      <c r="H7" s="47">
        <v>0.9</v>
      </c>
      <c r="I7" s="41" t="s">
        <v>98</v>
      </c>
      <c r="J7" s="41" t="s">
        <v>99</v>
      </c>
      <c r="K7" s="48"/>
      <c r="L7" s="43"/>
      <c r="M7" s="43"/>
      <c r="N7" s="44"/>
      <c r="O7" s="44"/>
      <c r="P7" s="44"/>
      <c r="Q7" s="44"/>
      <c r="R7" s="44"/>
      <c r="S7" s="44"/>
      <c r="T7" s="44"/>
      <c r="U7" s="44"/>
      <c r="V7" s="44"/>
      <c r="W7" s="44"/>
      <c r="X7" s="44"/>
      <c r="Y7" s="44"/>
      <c r="Z7" s="44"/>
      <c r="AA7" s="44"/>
      <c r="AB7" s="44"/>
      <c r="AC7" s="44"/>
      <c r="AD7" s="44"/>
    </row>
    <row r="8" spans="1:36" ht="96.75" customHeight="1" thickBot="1" x14ac:dyDescent="0.35">
      <c r="A8" s="49" t="s">
        <v>100</v>
      </c>
      <c r="B8" s="41" t="s">
        <v>101</v>
      </c>
      <c r="C8" s="41" t="s">
        <v>102</v>
      </c>
      <c r="D8" s="46" t="s">
        <v>103</v>
      </c>
      <c r="E8" s="41" t="s">
        <v>87</v>
      </c>
      <c r="F8" s="41" t="s">
        <v>88</v>
      </c>
      <c r="G8" s="46" t="s">
        <v>97</v>
      </c>
      <c r="H8" s="47">
        <v>0.9</v>
      </c>
      <c r="I8" s="41" t="s">
        <v>98</v>
      </c>
      <c r="J8" s="41" t="s">
        <v>104</v>
      </c>
      <c r="K8" s="32"/>
      <c r="L8" s="50">
        <f>+M9+M10</f>
        <v>256312147.21999997</v>
      </c>
      <c r="M8" s="43"/>
      <c r="N8" s="44" t="s">
        <v>42</v>
      </c>
      <c r="O8" s="44"/>
      <c r="P8" s="44"/>
      <c r="Q8" s="51">
        <v>43183</v>
      </c>
      <c r="R8" s="44"/>
      <c r="S8" s="43"/>
      <c r="T8" s="43"/>
      <c r="U8" s="43"/>
      <c r="V8" s="43"/>
      <c r="W8" s="43"/>
      <c r="X8" s="43"/>
      <c r="Y8" s="43"/>
      <c r="Z8" s="43"/>
      <c r="AA8" s="43"/>
      <c r="AB8" s="44"/>
      <c r="AC8" s="44"/>
      <c r="AD8" s="44"/>
      <c r="AE8" s="48"/>
      <c r="AF8" s="48"/>
      <c r="AG8" s="48"/>
      <c r="AH8" s="48"/>
      <c r="AI8" s="48"/>
      <c r="AJ8" s="48"/>
    </row>
    <row r="9" spans="1:36" ht="164.25" customHeight="1" thickBot="1" x14ac:dyDescent="0.35">
      <c r="A9" s="49" t="s">
        <v>105</v>
      </c>
      <c r="B9" s="41" t="s">
        <v>106</v>
      </c>
      <c r="C9" s="41" t="s">
        <v>107</v>
      </c>
      <c r="D9" s="41" t="s">
        <v>108</v>
      </c>
      <c r="E9" s="41" t="s">
        <v>87</v>
      </c>
      <c r="F9" s="41" t="s">
        <v>88</v>
      </c>
      <c r="G9" s="46" t="s">
        <v>97</v>
      </c>
      <c r="H9" s="47">
        <v>0.9</v>
      </c>
      <c r="I9" s="41" t="s">
        <v>109</v>
      </c>
      <c r="J9" s="41" t="s">
        <v>104</v>
      </c>
      <c r="L9" s="43"/>
      <c r="M9" s="50">
        <f>109809708.16+7137631.03+3953149.49+1080000+38363596.53+1381089.48</f>
        <v>161725174.68999997</v>
      </c>
      <c r="N9" s="44"/>
      <c r="O9" s="44"/>
      <c r="P9" s="44"/>
      <c r="Q9" s="51">
        <v>43183</v>
      </c>
      <c r="R9" s="44"/>
      <c r="S9" s="43"/>
      <c r="T9" s="43"/>
      <c r="U9" s="43">
        <v>16172517.468508001</v>
      </c>
      <c r="V9" s="43">
        <v>32345034.937016003</v>
      </c>
      <c r="W9" s="43">
        <v>28301905.569889002</v>
      </c>
      <c r="X9" s="43">
        <v>28301905.569889002</v>
      </c>
      <c r="Y9" s="43">
        <v>28301905.569889002</v>
      </c>
      <c r="Z9" s="43">
        <v>28301905.569889002</v>
      </c>
      <c r="AA9" s="43"/>
      <c r="AB9" s="44"/>
      <c r="AC9" s="44"/>
      <c r="AD9" s="44"/>
      <c r="AE9" s="32"/>
      <c r="AF9" s="32"/>
      <c r="AG9" s="32"/>
      <c r="AH9" s="32"/>
      <c r="AI9" s="32"/>
      <c r="AJ9" s="32"/>
    </row>
    <row r="10" spans="1:36" ht="123" customHeight="1" thickBot="1" x14ac:dyDescent="0.35">
      <c r="A10" s="49" t="s">
        <v>110</v>
      </c>
      <c r="B10" s="41" t="s">
        <v>111</v>
      </c>
      <c r="C10" s="41" t="s">
        <v>112</v>
      </c>
      <c r="D10" s="41" t="s">
        <v>113</v>
      </c>
      <c r="E10" s="41" t="s">
        <v>87</v>
      </c>
      <c r="F10" s="41" t="s">
        <v>114</v>
      </c>
      <c r="G10" s="46" t="s">
        <v>97</v>
      </c>
      <c r="H10" s="47">
        <v>0.9</v>
      </c>
      <c r="I10" s="41" t="s">
        <v>115</v>
      </c>
      <c r="J10" s="41" t="s">
        <v>116</v>
      </c>
      <c r="L10" s="43"/>
      <c r="M10" s="50">
        <f>5531020.18+85092618.1+3063334.25+900000</f>
        <v>94586972.530000001</v>
      </c>
      <c r="N10" s="44"/>
      <c r="O10" s="44"/>
      <c r="P10" s="44"/>
      <c r="Q10" s="44"/>
      <c r="R10" s="44"/>
      <c r="S10" s="44"/>
      <c r="T10" s="44"/>
      <c r="U10" s="43">
        <v>9458697.2530000024</v>
      </c>
      <c r="V10" s="43">
        <v>18917394.506000005</v>
      </c>
      <c r="W10" s="43">
        <v>16552720.192749992</v>
      </c>
      <c r="X10" s="43">
        <v>16552720.192749992</v>
      </c>
      <c r="Y10" s="43">
        <v>16552720.192749992</v>
      </c>
      <c r="Z10" s="43">
        <v>16552720.192749985</v>
      </c>
      <c r="AA10" s="44"/>
      <c r="AB10" s="44"/>
      <c r="AC10" s="44"/>
      <c r="AD10" s="44"/>
    </row>
    <row r="11" spans="1:36" ht="98.25" thickBot="1" x14ac:dyDescent="0.35">
      <c r="A11" s="52" t="s">
        <v>117</v>
      </c>
      <c r="B11" s="41" t="s">
        <v>118</v>
      </c>
      <c r="C11" s="41" t="s">
        <v>119</v>
      </c>
      <c r="D11" s="46" t="s">
        <v>120</v>
      </c>
      <c r="E11" s="41" t="s">
        <v>121</v>
      </c>
      <c r="F11" s="41" t="s">
        <v>88</v>
      </c>
      <c r="G11" s="41" t="s">
        <v>122</v>
      </c>
      <c r="H11" s="47">
        <v>0.9</v>
      </c>
      <c r="I11" s="41" t="s">
        <v>123</v>
      </c>
      <c r="J11" s="41" t="s">
        <v>124</v>
      </c>
      <c r="L11" s="50">
        <f>+M12+M13+M14</f>
        <v>16610349</v>
      </c>
      <c r="M11" s="50"/>
      <c r="N11" s="44"/>
      <c r="O11" s="44"/>
      <c r="P11" s="51">
        <v>43102</v>
      </c>
      <c r="Q11" s="51"/>
      <c r="R11" s="44"/>
      <c r="S11" s="44"/>
      <c r="T11" s="44"/>
      <c r="U11" s="44"/>
      <c r="V11" s="44"/>
      <c r="W11" s="44"/>
      <c r="X11" s="44"/>
      <c r="Y11" s="44"/>
      <c r="Z11" s="44"/>
      <c r="AA11" s="44"/>
      <c r="AB11" s="44"/>
      <c r="AC11" s="44"/>
      <c r="AD11" s="44"/>
    </row>
    <row r="12" spans="1:36" ht="95.25" customHeight="1" thickBot="1" x14ac:dyDescent="0.35">
      <c r="A12" s="52" t="s">
        <v>125</v>
      </c>
      <c r="B12" s="41" t="s">
        <v>126</v>
      </c>
      <c r="C12" s="41" t="s">
        <v>127</v>
      </c>
      <c r="D12" s="41" t="s">
        <v>51</v>
      </c>
      <c r="E12" s="41" t="s">
        <v>121</v>
      </c>
      <c r="F12" s="41" t="s">
        <v>128</v>
      </c>
      <c r="G12" s="41" t="s">
        <v>129</v>
      </c>
      <c r="H12" s="47">
        <v>0.8</v>
      </c>
      <c r="I12" s="41" t="s">
        <v>130</v>
      </c>
      <c r="J12" s="41" t="s">
        <v>131</v>
      </c>
      <c r="L12" s="50"/>
      <c r="M12" s="50">
        <v>2397792</v>
      </c>
      <c r="N12" s="44" t="s">
        <v>42</v>
      </c>
      <c r="O12" s="44"/>
      <c r="P12" s="44"/>
      <c r="Q12" s="51">
        <v>43102</v>
      </c>
      <c r="R12" s="44"/>
      <c r="S12" s="43">
        <v>199816</v>
      </c>
      <c r="T12" s="43">
        <v>199816</v>
      </c>
      <c r="U12" s="43">
        <v>199816</v>
      </c>
      <c r="V12" s="43">
        <v>199816</v>
      </c>
      <c r="W12" s="43">
        <v>199816</v>
      </c>
      <c r="X12" s="43">
        <v>199816</v>
      </c>
      <c r="Y12" s="43">
        <v>199816</v>
      </c>
      <c r="Z12" s="43">
        <v>199816</v>
      </c>
      <c r="AA12" s="43">
        <v>199816</v>
      </c>
      <c r="AB12" s="43">
        <v>199816</v>
      </c>
      <c r="AC12" s="43">
        <v>199816</v>
      </c>
      <c r="AD12" s="43">
        <v>199816</v>
      </c>
    </row>
    <row r="13" spans="1:36" ht="150.75" customHeight="1" thickBot="1" x14ac:dyDescent="0.35">
      <c r="A13" s="49" t="s">
        <v>132</v>
      </c>
      <c r="B13" s="41" t="s">
        <v>133</v>
      </c>
      <c r="C13" s="41" t="s">
        <v>134</v>
      </c>
      <c r="D13" s="46" t="s">
        <v>52</v>
      </c>
      <c r="E13" s="46" t="s">
        <v>121</v>
      </c>
      <c r="F13" s="41" t="s">
        <v>88</v>
      </c>
      <c r="G13" s="41" t="s">
        <v>129</v>
      </c>
      <c r="H13" s="47">
        <v>0.1</v>
      </c>
      <c r="I13" s="41" t="s">
        <v>135</v>
      </c>
      <c r="J13" s="41" t="s">
        <v>136</v>
      </c>
      <c r="L13" s="50"/>
      <c r="M13" s="50">
        <v>9948790</v>
      </c>
      <c r="N13" s="44"/>
      <c r="O13" s="44" t="s">
        <v>137</v>
      </c>
      <c r="P13" s="44"/>
      <c r="Q13" s="51">
        <v>43102</v>
      </c>
      <c r="R13" s="44"/>
      <c r="S13" s="43">
        <v>656835.08333333326</v>
      </c>
      <c r="T13" s="43">
        <v>1717609.4533333334</v>
      </c>
      <c r="U13" s="43">
        <v>1252832.9333333331</v>
      </c>
      <c r="V13" s="43">
        <v>965071.41333333333</v>
      </c>
      <c r="W13" s="43">
        <v>760814.70333333337</v>
      </c>
      <c r="X13" s="43">
        <v>696285.07333333325</v>
      </c>
      <c r="Y13" s="43">
        <v>740880.54333333322</v>
      </c>
      <c r="Z13" s="43">
        <v>674624.2733333332</v>
      </c>
      <c r="AA13" s="43">
        <v>791759.7433333334</v>
      </c>
      <c r="AB13" s="43">
        <v>586417.73333333316</v>
      </c>
      <c r="AC13" s="43">
        <v>555099.48333333316</v>
      </c>
      <c r="AD13" s="43">
        <v>550559.74333333317</v>
      </c>
    </row>
    <row r="14" spans="1:36" ht="105.75" customHeight="1" thickBot="1" x14ac:dyDescent="0.35">
      <c r="A14" s="49" t="s">
        <v>138</v>
      </c>
      <c r="B14" s="41" t="s">
        <v>139</v>
      </c>
      <c r="C14" s="41" t="s">
        <v>140</v>
      </c>
      <c r="D14" s="46" t="s">
        <v>53</v>
      </c>
      <c r="E14" s="46" t="s">
        <v>141</v>
      </c>
      <c r="F14" s="41" t="s">
        <v>88</v>
      </c>
      <c r="G14" s="41" t="s">
        <v>129</v>
      </c>
      <c r="H14" s="42" t="s">
        <v>90</v>
      </c>
      <c r="I14" s="41" t="s">
        <v>142</v>
      </c>
      <c r="J14" s="41" t="s">
        <v>143</v>
      </c>
      <c r="L14" s="50"/>
      <c r="M14" s="50">
        <f>14212557-M13</f>
        <v>4263767</v>
      </c>
      <c r="N14" s="44" t="s">
        <v>42</v>
      </c>
      <c r="O14" s="44"/>
      <c r="P14" s="51"/>
      <c r="Q14" s="51">
        <v>43102</v>
      </c>
      <c r="R14" s="44"/>
      <c r="S14" s="43">
        <v>355313.91666666669</v>
      </c>
      <c r="T14" s="43">
        <v>355313.91666666669</v>
      </c>
      <c r="U14" s="43">
        <v>355313.91666666669</v>
      </c>
      <c r="V14" s="43">
        <v>355313.91666666669</v>
      </c>
      <c r="W14" s="43">
        <v>355313.91666666669</v>
      </c>
      <c r="X14" s="43">
        <v>355313.91666666669</v>
      </c>
      <c r="Y14" s="43">
        <v>355313.91666666669</v>
      </c>
      <c r="Z14" s="43">
        <v>355313.91666666669</v>
      </c>
      <c r="AA14" s="43">
        <v>355313.91666666669</v>
      </c>
      <c r="AB14" s="43">
        <v>355313.91666666669</v>
      </c>
      <c r="AC14" s="43">
        <v>355313.91666666669</v>
      </c>
      <c r="AD14" s="43">
        <v>355313.91666666669</v>
      </c>
    </row>
    <row r="15" spans="1:36" ht="117" customHeight="1" thickBot="1" x14ac:dyDescent="0.35">
      <c r="A15" s="49" t="s">
        <v>144</v>
      </c>
      <c r="B15" s="41" t="s">
        <v>145</v>
      </c>
      <c r="C15" s="41"/>
      <c r="D15" s="46" t="s">
        <v>146</v>
      </c>
      <c r="E15" s="46"/>
      <c r="F15" s="46"/>
      <c r="G15" s="41" t="s">
        <v>129</v>
      </c>
      <c r="H15" s="42" t="s">
        <v>147</v>
      </c>
      <c r="I15" s="41" t="s">
        <v>148</v>
      </c>
      <c r="J15" s="41" t="s">
        <v>149</v>
      </c>
      <c r="L15" s="50"/>
      <c r="M15" s="50"/>
      <c r="N15" s="44" t="s">
        <v>150</v>
      </c>
      <c r="O15" s="44"/>
      <c r="P15" s="44"/>
      <c r="Q15" s="44"/>
      <c r="R15" s="44"/>
      <c r="S15" s="44"/>
      <c r="T15" s="44"/>
      <c r="U15" s="44"/>
      <c r="V15" s="44"/>
      <c r="W15" s="44"/>
      <c r="X15" s="44"/>
      <c r="Y15" s="44"/>
      <c r="Z15" s="44"/>
      <c r="AA15" s="44"/>
      <c r="AB15" s="44"/>
      <c r="AC15" s="44"/>
      <c r="AD15" s="44"/>
    </row>
    <row r="16" spans="1:36" ht="132.75" customHeight="1" thickBot="1" x14ac:dyDescent="0.35">
      <c r="A16" s="49" t="s">
        <v>151</v>
      </c>
      <c r="B16" s="41" t="s">
        <v>152</v>
      </c>
      <c r="C16" s="41"/>
      <c r="D16" s="46" t="s">
        <v>153</v>
      </c>
      <c r="E16" s="46"/>
      <c r="F16" s="46"/>
      <c r="G16" s="41" t="s">
        <v>129</v>
      </c>
      <c r="H16" s="47">
        <v>1</v>
      </c>
      <c r="I16" s="41" t="s">
        <v>154</v>
      </c>
      <c r="J16" s="41" t="s">
        <v>155</v>
      </c>
      <c r="L16" s="50"/>
      <c r="M16" s="50"/>
      <c r="N16" s="44"/>
      <c r="O16" s="44"/>
      <c r="P16" s="44"/>
      <c r="Q16" s="44"/>
      <c r="R16" s="44"/>
      <c r="S16" s="44"/>
      <c r="T16" s="44"/>
      <c r="U16" s="44"/>
      <c r="V16" s="44"/>
      <c r="W16" s="44"/>
      <c r="X16" s="44"/>
      <c r="Y16" s="44"/>
      <c r="Z16" s="44"/>
      <c r="AA16" s="44"/>
      <c r="AB16" s="44"/>
      <c r="AC16" s="44"/>
      <c r="AD16" s="44"/>
    </row>
    <row r="17" spans="1:30" ht="167.25" customHeight="1" thickBot="1" x14ac:dyDescent="0.35">
      <c r="A17" s="49" t="s">
        <v>156</v>
      </c>
      <c r="B17" s="41" t="s">
        <v>157</v>
      </c>
      <c r="C17" s="41"/>
      <c r="D17" s="46" t="s">
        <v>158</v>
      </c>
      <c r="E17" s="46"/>
      <c r="F17" s="46"/>
      <c r="G17" s="41" t="s">
        <v>129</v>
      </c>
      <c r="H17" s="47" t="s">
        <v>159</v>
      </c>
      <c r="I17" s="41" t="s">
        <v>160</v>
      </c>
      <c r="J17" s="41" t="s">
        <v>161</v>
      </c>
      <c r="L17" s="50"/>
      <c r="M17" s="50"/>
      <c r="N17" s="44"/>
      <c r="O17" s="44"/>
      <c r="P17" s="44"/>
      <c r="Q17" s="44"/>
      <c r="R17" s="44"/>
      <c r="S17" s="44"/>
      <c r="T17" s="44"/>
      <c r="U17" s="44"/>
      <c r="V17" s="44"/>
      <c r="W17" s="44"/>
      <c r="X17" s="44"/>
      <c r="Y17" s="44"/>
      <c r="Z17" s="44"/>
      <c r="AA17" s="44"/>
      <c r="AB17" s="44"/>
      <c r="AC17" s="44"/>
      <c r="AD17" s="44"/>
    </row>
    <row r="18" spans="1:30" x14ac:dyDescent="0.3">
      <c r="L18" s="53">
        <f>SUM(L7:L17)</f>
        <v>272922496.21999997</v>
      </c>
      <c r="M18" s="53">
        <f>SUM(M7:M17)</f>
        <v>272922496.21999997</v>
      </c>
      <c r="S18" s="53">
        <f t="shared" ref="S18:AD18" si="0">SUM(S7:S17)</f>
        <v>1211965</v>
      </c>
      <c r="T18" s="53">
        <f t="shared" si="0"/>
        <v>2272739.37</v>
      </c>
      <c r="U18" s="53">
        <f t="shared" si="0"/>
        <v>27439177.571508005</v>
      </c>
      <c r="V18" s="53">
        <f t="shared" si="0"/>
        <v>52782630.773016006</v>
      </c>
      <c r="W18" s="53">
        <f t="shared" si="0"/>
        <v>46170570.382638991</v>
      </c>
      <c r="X18" s="53">
        <f t="shared" si="0"/>
        <v>46106040.752638988</v>
      </c>
      <c r="Y18" s="53">
        <f t="shared" si="0"/>
        <v>46150636.222638994</v>
      </c>
      <c r="Z18" s="53">
        <f t="shared" si="0"/>
        <v>46084379.952638984</v>
      </c>
      <c r="AA18" s="53">
        <f t="shared" si="0"/>
        <v>1346889.6600000001</v>
      </c>
      <c r="AB18" s="53">
        <f t="shared" si="0"/>
        <v>1141547.6499999999</v>
      </c>
      <c r="AC18" s="53">
        <f t="shared" si="0"/>
        <v>1110229.3999999999</v>
      </c>
      <c r="AD18" s="53">
        <f t="shared" si="0"/>
        <v>1105689.6599999999</v>
      </c>
    </row>
  </sheetData>
  <mergeCells count="1">
    <mergeCell ref="C5:D5"/>
  </mergeCells>
  <printOptions horizontalCentered="1"/>
  <pageMargins left="0.39370078740157483" right="0.39370078740157483" top="0.39370078740157483" bottom="0.39370078740157483" header="0.31496062992125984" footer="0.31496062992125984"/>
  <pageSetup paperSize="5"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IR</vt:lpstr>
      <vt:lpstr>Instructivo_IR</vt:lpstr>
      <vt:lpstr>MIR FIDOC</vt:lpstr>
      <vt:lpstr>IR!Área_de_impresión</vt:lpstr>
      <vt:lpstr>'MIR FIDOC'!Área_de_impresión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Hewlett-Packard Company</cp:lastModifiedBy>
  <cp:lastPrinted>2018-07-19T17:17:18Z</cp:lastPrinted>
  <dcterms:created xsi:type="dcterms:W3CDTF">2014-10-22T05:35:08Z</dcterms:created>
  <dcterms:modified xsi:type="dcterms:W3CDTF">2019-01-21T18:36:50Z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